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Aufg-5-13" sheetId="2" r:id="rId1"/>
  </sheets>
  <calcPr calcId="145621"/>
</workbook>
</file>

<file path=xl/calcChain.xml><?xml version="1.0" encoding="utf-8"?>
<calcChain xmlns="http://schemas.openxmlformats.org/spreadsheetml/2006/main">
  <c r="J44" i="2" l="1"/>
  <c r="K44" i="2"/>
  <c r="K43" i="2"/>
  <c r="D61" i="2"/>
  <c r="D60" i="2"/>
  <c r="B60" i="2"/>
  <c r="D58" i="2"/>
  <c r="B58" i="2"/>
  <c r="D56" i="2"/>
  <c r="B56" i="2"/>
  <c r="I43" i="2"/>
  <c r="H43" i="2"/>
  <c r="F43" i="2"/>
  <c r="C26" i="2"/>
  <c r="C23" i="2"/>
  <c r="F20" i="2"/>
  <c r="F35" i="2" s="1"/>
  <c r="H35" i="2" l="1"/>
  <c r="I35" i="2"/>
  <c r="J35" i="2"/>
  <c r="K35" i="2"/>
  <c r="E35" i="2"/>
  <c r="D35" i="2"/>
  <c r="D36" i="2" s="1"/>
  <c r="A23" i="2" s="1"/>
  <c r="F23" i="2" s="1"/>
  <c r="K37" i="2" l="1"/>
  <c r="H37" i="2"/>
  <c r="F37" i="2"/>
  <c r="J37" i="2"/>
  <c r="I37" i="2"/>
  <c r="E37" i="2"/>
  <c r="E38" i="2" s="1"/>
  <c r="A26" i="2" s="1"/>
  <c r="F26" i="2" s="1"/>
  <c r="G37" i="2"/>
  <c r="G40" i="2" s="1"/>
  <c r="I42" i="2" l="1"/>
  <c r="I44" i="2" s="1"/>
  <c r="K42" i="2"/>
  <c r="I41" i="2"/>
  <c r="H41" i="2"/>
  <c r="F42" i="2"/>
  <c r="F44" i="2" s="1"/>
  <c r="D57" i="2" s="1"/>
  <c r="K39" i="2"/>
  <c r="F39" i="2"/>
  <c r="J39" i="2"/>
  <c r="J42" i="2" s="1"/>
  <c r="H39" i="2"/>
  <c r="H42" i="2" l="1"/>
  <c r="H44" i="2" s="1"/>
  <c r="D59" i="2" s="1"/>
  <c r="D62" i="2" s="1"/>
  <c r="J43" i="2" s="1"/>
</calcChain>
</file>

<file path=xl/sharedStrings.xml><?xml version="1.0" encoding="utf-8"?>
<sst xmlns="http://schemas.openxmlformats.org/spreadsheetml/2006/main" count="63" uniqueCount="47">
  <si>
    <t>Kostenstelle</t>
  </si>
  <si>
    <t>Summe</t>
  </si>
  <si>
    <t>1. Umlage Wasserverbrauch</t>
  </si>
  <si>
    <t xml:space="preserve"> :</t>
  </si>
  <si>
    <r>
      <t>m</t>
    </r>
    <r>
      <rPr>
        <vertAlign val="superscript"/>
        <sz val="11"/>
        <color theme="1"/>
        <rFont val="Times New Roman"/>
        <family val="1"/>
      </rPr>
      <t>3</t>
    </r>
  </si>
  <si>
    <t xml:space="preserve"> =</t>
  </si>
  <si>
    <r>
      <t>pro m</t>
    </r>
    <r>
      <rPr>
        <vertAlign val="superscript"/>
        <sz val="11"/>
        <color theme="1"/>
        <rFont val="Times New Roman"/>
        <family val="1"/>
      </rPr>
      <t>3</t>
    </r>
  </si>
  <si>
    <t>Wasser</t>
  </si>
  <si>
    <t>Strom</t>
  </si>
  <si>
    <t>Material</t>
  </si>
  <si>
    <t>Vertrieb</t>
  </si>
  <si>
    <t>Reparatur</t>
  </si>
  <si>
    <t>Meisterbüro</t>
  </si>
  <si>
    <t>Fertigung 1</t>
  </si>
  <si>
    <t>Fertigung 2</t>
  </si>
  <si>
    <t>Verwaltung</t>
  </si>
  <si>
    <t>Ausgangsdaten</t>
  </si>
  <si>
    <t>Primäre Kosten (€)</t>
  </si>
  <si>
    <r>
      <t>Wasser (m</t>
    </r>
    <r>
      <rPr>
        <b/>
        <vertAlign val="superscript"/>
        <sz val="9"/>
        <color theme="1"/>
        <rFont val="Times New Roman"/>
        <family val="1"/>
      </rPr>
      <t>3</t>
    </r>
    <r>
      <rPr>
        <b/>
        <sz val="9"/>
        <color theme="1"/>
        <rFont val="Times New Roman"/>
        <family val="1"/>
      </rPr>
      <t>)</t>
    </r>
  </si>
  <si>
    <t>Strom (kwh)</t>
  </si>
  <si>
    <t>Reparatur (Std.)</t>
  </si>
  <si>
    <t>Umlage  Wasser</t>
  </si>
  <si>
    <t>2. Umlage Strom</t>
  </si>
  <si>
    <t>kwh</t>
  </si>
  <si>
    <t>pro kwh</t>
  </si>
  <si>
    <t>Umlage Strom</t>
  </si>
  <si>
    <t>3. Umlage Reparatur</t>
  </si>
  <si>
    <t>Std.</t>
  </si>
  <si>
    <t>pro Stunde</t>
  </si>
  <si>
    <t>Umlage Reparatur</t>
  </si>
  <si>
    <t>4. Umlage Meisterbüro</t>
  </si>
  <si>
    <t>Verhältnis</t>
  </si>
  <si>
    <t xml:space="preserve"> zu</t>
  </si>
  <si>
    <t>Umlage Meisterbüro</t>
  </si>
  <si>
    <t>Berechnung Zuschlagssätze</t>
  </si>
  <si>
    <t>Materialeinzelkosten</t>
  </si>
  <si>
    <t>Fertigungseinzelkosten 1</t>
  </si>
  <si>
    <t>Fertigungseinzelkosten 2</t>
  </si>
  <si>
    <t>Zuschlagssätze</t>
  </si>
  <si>
    <t>Bezugsgröße</t>
  </si>
  <si>
    <t>Zuschlagsgrundlage Herstellkosten</t>
  </si>
  <si>
    <t xml:space="preserve"> +</t>
  </si>
  <si>
    <t>MGZ</t>
  </si>
  <si>
    <t>+</t>
  </si>
  <si>
    <t>FGZ 1</t>
  </si>
  <si>
    <t>FGZ 2</t>
  </si>
  <si>
    <t>Herstellkosten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</si>
</sst>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9" formatCode="#,##0.0\ &quot;€&quot;;[Red]\-#,##0.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6" fontId="3" fillId="0" borderId="0" xfId="0" applyNumberFormat="1" applyFont="1"/>
    <xf numFmtId="6" fontId="0" fillId="0" borderId="0" xfId="0" applyNumberFormat="1"/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169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0" fontId="0" fillId="0" borderId="8" xfId="0" applyBorder="1"/>
    <xf numFmtId="8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4" fontId="2" fillId="0" borderId="9" xfId="0" applyNumberFormat="1" applyFont="1" applyBorder="1"/>
    <xf numFmtId="0" fontId="0" fillId="0" borderId="10" xfId="0" applyBorder="1"/>
    <xf numFmtId="4" fontId="3" fillId="0" borderId="2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0" borderId="0" xfId="0" applyFill="1" applyBorder="1"/>
    <xf numFmtId="10" fontId="2" fillId="2" borderId="0" xfId="1" applyNumberFormat="1" applyFont="1" applyFill="1"/>
    <xf numFmtId="10" fontId="2" fillId="2" borderId="0" xfId="0" applyNumberFormat="1" applyFont="1" applyFill="1"/>
    <xf numFmtId="0" fontId="0" fillId="0" borderId="7" xfId="0" applyBorder="1"/>
    <xf numFmtId="0" fontId="9" fillId="0" borderId="8" xfId="0" applyFont="1" applyBorder="1"/>
    <xf numFmtId="0" fontId="10" fillId="0" borderId="8" xfId="0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abSelected="1" zoomScale="140" zoomScaleNormal="140" workbookViewId="0">
      <selection activeCell="A2" sqref="A2"/>
    </sheetView>
  </sheetViews>
  <sheetFormatPr baseColWidth="10" defaultRowHeight="15" x14ac:dyDescent="0.25"/>
  <cols>
    <col min="2" max="2" width="14.85546875" customWidth="1"/>
  </cols>
  <sheetData>
    <row r="2" spans="1:6" x14ac:dyDescent="0.25">
      <c r="A2" s="31" t="s">
        <v>16</v>
      </c>
    </row>
    <row r="3" spans="1:6" ht="15.75" thickBot="1" x14ac:dyDescent="0.3"/>
    <row r="4" spans="1:6" ht="24.75" thickBot="1" x14ac:dyDescent="0.3">
      <c r="B4" s="9" t="s">
        <v>0</v>
      </c>
      <c r="C4" s="10" t="s">
        <v>17</v>
      </c>
      <c r="D4" s="10" t="s">
        <v>18</v>
      </c>
      <c r="E4" s="10" t="s">
        <v>19</v>
      </c>
      <c r="F4" s="10" t="s">
        <v>20</v>
      </c>
    </row>
    <row r="5" spans="1:6" ht="15.75" thickBot="1" x14ac:dyDescent="0.3">
      <c r="B5" s="11" t="s">
        <v>7</v>
      </c>
      <c r="C5" s="12">
        <v>2400</v>
      </c>
      <c r="D5" s="13"/>
      <c r="E5" s="14"/>
      <c r="F5" s="14"/>
    </row>
    <row r="6" spans="1:6" ht="15.75" thickBot="1" x14ac:dyDescent="0.3">
      <c r="B6" s="11" t="s">
        <v>8</v>
      </c>
      <c r="C6" s="12">
        <v>2800</v>
      </c>
      <c r="D6" s="14">
        <v>120</v>
      </c>
      <c r="E6" s="14"/>
      <c r="F6" s="13"/>
    </row>
    <row r="7" spans="1:6" ht="15.75" thickBot="1" x14ac:dyDescent="0.3">
      <c r="B7" s="11" t="s">
        <v>11</v>
      </c>
      <c r="C7" s="12">
        <v>3000</v>
      </c>
      <c r="D7" s="14">
        <v>200</v>
      </c>
      <c r="E7" s="14">
        <v>500</v>
      </c>
      <c r="F7" s="14"/>
    </row>
    <row r="8" spans="1:6" ht="15.75" thickBot="1" x14ac:dyDescent="0.3">
      <c r="B8" s="11" t="s">
        <v>9</v>
      </c>
      <c r="C8" s="12">
        <v>6400</v>
      </c>
      <c r="D8" s="14">
        <v>200</v>
      </c>
      <c r="E8" s="14">
        <v>550</v>
      </c>
      <c r="F8" s="14">
        <v>60</v>
      </c>
    </row>
    <row r="9" spans="1:6" ht="15.75" thickBot="1" x14ac:dyDescent="0.3">
      <c r="B9" s="11" t="s">
        <v>12</v>
      </c>
      <c r="C9" s="12">
        <v>5200</v>
      </c>
      <c r="D9" s="14"/>
      <c r="E9" s="14">
        <v>250</v>
      </c>
      <c r="F9" s="14"/>
    </row>
    <row r="10" spans="1:6" ht="15.75" thickBot="1" x14ac:dyDescent="0.3">
      <c r="B10" s="11" t="s">
        <v>13</v>
      </c>
      <c r="C10" s="12">
        <v>18000</v>
      </c>
      <c r="D10" s="14">
        <v>800</v>
      </c>
      <c r="E10" s="15">
        <v>1200</v>
      </c>
      <c r="F10" s="14">
        <v>80</v>
      </c>
    </row>
    <row r="11" spans="1:6" x14ac:dyDescent="0.25">
      <c r="B11" s="16" t="s">
        <v>14</v>
      </c>
      <c r="C11" s="18">
        <v>24000</v>
      </c>
      <c r="D11" s="20">
        <v>800</v>
      </c>
      <c r="E11" s="22">
        <v>1600</v>
      </c>
      <c r="F11" s="20"/>
    </row>
    <row r="12" spans="1:6" ht="15.75" thickBot="1" x14ac:dyDescent="0.3">
      <c r="B12" s="17"/>
      <c r="C12" s="19"/>
      <c r="D12" s="21"/>
      <c r="E12" s="23"/>
      <c r="F12" s="21"/>
    </row>
    <row r="13" spans="1:6" ht="15.75" thickBot="1" x14ac:dyDescent="0.3">
      <c r="B13" s="11" t="s">
        <v>15</v>
      </c>
      <c r="C13" s="12">
        <v>10000</v>
      </c>
      <c r="D13" s="14">
        <v>100</v>
      </c>
      <c r="E13" s="14">
        <v>950</v>
      </c>
      <c r="F13" s="14">
        <v>20</v>
      </c>
    </row>
    <row r="14" spans="1:6" ht="15.75" thickBot="1" x14ac:dyDescent="0.3">
      <c r="B14" s="11" t="s">
        <v>10</v>
      </c>
      <c r="C14" s="12">
        <v>6000</v>
      </c>
      <c r="D14" s="14">
        <v>180</v>
      </c>
      <c r="E14" s="14">
        <v>800</v>
      </c>
      <c r="F14" s="14">
        <v>40</v>
      </c>
    </row>
    <row r="15" spans="1:6" ht="15.75" thickBot="1" x14ac:dyDescent="0.3">
      <c r="B15" s="11" t="s">
        <v>1</v>
      </c>
      <c r="C15" s="12">
        <v>77800</v>
      </c>
      <c r="D15" s="15">
        <v>2400</v>
      </c>
      <c r="E15" s="15">
        <v>5850</v>
      </c>
      <c r="F15" s="14">
        <v>200</v>
      </c>
    </row>
    <row r="18" spans="1:7" x14ac:dyDescent="0.25">
      <c r="A18" s="1" t="s">
        <v>2</v>
      </c>
    </row>
    <row r="20" spans="1:7" ht="18" x14ac:dyDescent="0.25">
      <c r="A20" s="3">
        <v>2400</v>
      </c>
      <c r="B20" t="s">
        <v>3</v>
      </c>
      <c r="C20">
        <v>2400</v>
      </c>
      <c r="D20" s="2" t="s">
        <v>4</v>
      </c>
      <c r="E20" t="s">
        <v>5</v>
      </c>
      <c r="F20" s="4">
        <f>A20/C20</f>
        <v>1</v>
      </c>
      <c r="G20" s="2" t="s">
        <v>6</v>
      </c>
    </row>
    <row r="22" spans="1:7" x14ac:dyDescent="0.25">
      <c r="A22" t="s">
        <v>22</v>
      </c>
    </row>
    <row r="23" spans="1:7" x14ac:dyDescent="0.25">
      <c r="A23" s="8">
        <f>D36</f>
        <v>2920</v>
      </c>
      <c r="B23" t="s">
        <v>3</v>
      </c>
      <c r="C23" s="7">
        <f>E15</f>
        <v>5850</v>
      </c>
      <c r="D23" t="s">
        <v>23</v>
      </c>
      <c r="E23" t="s">
        <v>5</v>
      </c>
      <c r="F23" s="25">
        <f>ROUND(A23/C23,1)</f>
        <v>0.5</v>
      </c>
      <c r="G23" t="s">
        <v>24</v>
      </c>
    </row>
    <row r="25" spans="1:7" x14ac:dyDescent="0.25">
      <c r="A25" t="s">
        <v>26</v>
      </c>
    </row>
    <row r="26" spans="1:7" x14ac:dyDescent="0.25">
      <c r="A26" s="8">
        <f>E38</f>
        <v>3450</v>
      </c>
      <c r="B26" t="s">
        <v>3</v>
      </c>
      <c r="C26">
        <f>F15</f>
        <v>200</v>
      </c>
      <c r="D26" t="s">
        <v>27</v>
      </c>
      <c r="E26" t="s">
        <v>5</v>
      </c>
      <c r="F26" s="29">
        <f>A26/C26</f>
        <v>17.25</v>
      </c>
      <c r="G26" t="s">
        <v>28</v>
      </c>
    </row>
    <row r="28" spans="1:7" x14ac:dyDescent="0.25">
      <c r="A28" t="s">
        <v>30</v>
      </c>
    </row>
    <row r="29" spans="1:7" x14ac:dyDescent="0.25">
      <c r="A29" t="s">
        <v>31</v>
      </c>
      <c r="C29">
        <v>1</v>
      </c>
      <c r="D29" s="30" t="s">
        <v>32</v>
      </c>
      <c r="E29">
        <v>2</v>
      </c>
    </row>
    <row r="32" spans="1:7" ht="15.75" thickBot="1" x14ac:dyDescent="0.3"/>
    <row r="33" spans="1:11" ht="15.75" thickBot="1" x14ac:dyDescent="0.3">
      <c r="B33" s="5" t="s">
        <v>0</v>
      </c>
      <c r="C33" s="6" t="s">
        <v>7</v>
      </c>
      <c r="D33" s="6" t="s">
        <v>8</v>
      </c>
      <c r="E33" s="6" t="s">
        <v>11</v>
      </c>
      <c r="F33" s="6" t="s">
        <v>9</v>
      </c>
      <c r="G33" s="6" t="s">
        <v>12</v>
      </c>
      <c r="H33" s="6" t="s">
        <v>13</v>
      </c>
      <c r="I33" s="6" t="s">
        <v>14</v>
      </c>
      <c r="J33" s="6" t="s">
        <v>15</v>
      </c>
      <c r="K33" s="6" t="s">
        <v>10</v>
      </c>
    </row>
    <row r="34" spans="1:11" x14ac:dyDescent="0.25">
      <c r="B34" s="43"/>
      <c r="C34" s="8">
        <v>2400</v>
      </c>
      <c r="D34" s="8">
        <v>2800</v>
      </c>
      <c r="E34" s="8">
        <v>3000</v>
      </c>
      <c r="F34" s="26">
        <v>6400</v>
      </c>
      <c r="G34" s="8">
        <v>5200</v>
      </c>
      <c r="H34" s="26">
        <v>18000</v>
      </c>
      <c r="I34" s="26">
        <v>24000</v>
      </c>
      <c r="J34" s="26">
        <v>10000</v>
      </c>
      <c r="K34" s="26">
        <v>6000</v>
      </c>
    </row>
    <row r="35" spans="1:11" x14ac:dyDescent="0.25">
      <c r="B35" s="44" t="s">
        <v>21</v>
      </c>
      <c r="D35" s="8">
        <f>D6*F20</f>
        <v>120</v>
      </c>
      <c r="E35" s="8">
        <f>D7*F20</f>
        <v>200</v>
      </c>
      <c r="F35" s="27">
        <f>D8*F20</f>
        <v>200</v>
      </c>
      <c r="G35" s="8"/>
      <c r="H35" s="27">
        <f>D10*F20</f>
        <v>800</v>
      </c>
      <c r="I35" s="27">
        <f>D11*F20</f>
        <v>800</v>
      </c>
      <c r="J35" s="27">
        <f>D13*F20</f>
        <v>100</v>
      </c>
      <c r="K35" s="27">
        <f>D14*F20</f>
        <v>180</v>
      </c>
    </row>
    <row r="36" spans="1:11" x14ac:dyDescent="0.25">
      <c r="B36" s="44"/>
      <c r="D36" s="24">
        <f>D34+D35</f>
        <v>2920</v>
      </c>
      <c r="F36" s="28"/>
      <c r="H36" s="28"/>
      <c r="I36" s="28"/>
      <c r="J36" s="28"/>
      <c r="K36" s="28"/>
    </row>
    <row r="37" spans="1:11" x14ac:dyDescent="0.25">
      <c r="B37" s="44" t="s">
        <v>25</v>
      </c>
      <c r="E37" s="8">
        <f>E7*F23</f>
        <v>250</v>
      </c>
      <c r="F37" s="27">
        <f>E8*F23</f>
        <v>275</v>
      </c>
      <c r="G37" s="8">
        <f>E9*F23</f>
        <v>125</v>
      </c>
      <c r="H37" s="27">
        <f>E10*F23</f>
        <v>600</v>
      </c>
      <c r="I37" s="27">
        <f>E11*F23</f>
        <v>800</v>
      </c>
      <c r="J37" s="27">
        <f>E13*F23</f>
        <v>475</v>
      </c>
      <c r="K37" s="27">
        <f>E14*F23</f>
        <v>400</v>
      </c>
    </row>
    <row r="38" spans="1:11" x14ac:dyDescent="0.25">
      <c r="B38" s="44"/>
      <c r="E38" s="24">
        <f>SUM(E34:E37)</f>
        <v>3450</v>
      </c>
      <c r="F38" s="28"/>
      <c r="H38" s="28"/>
      <c r="I38" s="28"/>
      <c r="J38" s="28"/>
      <c r="K38" s="28"/>
    </row>
    <row r="39" spans="1:11" x14ac:dyDescent="0.25">
      <c r="B39" s="44" t="s">
        <v>29</v>
      </c>
      <c r="F39" s="27">
        <f>F8*F26</f>
        <v>1035</v>
      </c>
      <c r="G39" s="8"/>
      <c r="H39" s="27">
        <f>F10*F26</f>
        <v>1380</v>
      </c>
      <c r="I39" s="27"/>
      <c r="J39" s="27">
        <f>F13*F26</f>
        <v>345</v>
      </c>
      <c r="K39" s="27">
        <f>F14*F26</f>
        <v>690</v>
      </c>
    </row>
    <row r="40" spans="1:11" x14ac:dyDescent="0.25">
      <c r="B40" s="44"/>
      <c r="F40" s="28"/>
      <c r="G40" s="8">
        <f>SUM(G34:G39)</f>
        <v>5325</v>
      </c>
      <c r="H40" s="28"/>
      <c r="I40" s="28"/>
      <c r="J40" s="28"/>
      <c r="K40" s="28"/>
    </row>
    <row r="41" spans="1:11" x14ac:dyDescent="0.25">
      <c r="B41" s="44" t="s">
        <v>33</v>
      </c>
      <c r="F41" s="28"/>
      <c r="H41" s="28">
        <f>G40/(C29+E29)*C29</f>
        <v>1775</v>
      </c>
      <c r="I41" s="28">
        <f>G40/(C29+E29)*E29</f>
        <v>3550</v>
      </c>
      <c r="J41" s="28"/>
      <c r="K41" s="33"/>
    </row>
    <row r="42" spans="1:11" x14ac:dyDescent="0.25">
      <c r="B42" s="45" t="s">
        <v>1</v>
      </c>
      <c r="C42" s="31"/>
      <c r="D42" s="31"/>
      <c r="E42" s="31"/>
      <c r="F42" s="32">
        <f>SUM(F34:F40)</f>
        <v>7910</v>
      </c>
      <c r="H42" s="32">
        <f>SUM(H34:H41)</f>
        <v>22555</v>
      </c>
      <c r="I42" s="32">
        <f>SUM(I34:I41)</f>
        <v>29150</v>
      </c>
      <c r="J42" s="32">
        <f t="shared" ref="J42" si="0">SUM(J34:J40)</f>
        <v>10920</v>
      </c>
      <c r="K42" s="32">
        <f>SUM(K34:K40)</f>
        <v>7270</v>
      </c>
    </row>
    <row r="43" spans="1:11" x14ac:dyDescent="0.25">
      <c r="B43" s="44" t="s">
        <v>39</v>
      </c>
      <c r="F43" s="8">
        <f>D48</f>
        <v>31640</v>
      </c>
      <c r="H43" s="8">
        <f>D49</f>
        <v>45110</v>
      </c>
      <c r="I43" s="8">
        <f>D50</f>
        <v>41616</v>
      </c>
      <c r="J43" s="8">
        <f>D62</f>
        <v>177981</v>
      </c>
      <c r="K43" s="8">
        <f>D62</f>
        <v>177981</v>
      </c>
    </row>
    <row r="44" spans="1:11" x14ac:dyDescent="0.25">
      <c r="B44" s="45" t="s">
        <v>38</v>
      </c>
      <c r="C44" s="31"/>
      <c r="D44" s="31"/>
      <c r="E44" s="31"/>
      <c r="F44" s="41">
        <f>F42/F43</f>
        <v>0.25</v>
      </c>
      <c r="G44" s="31"/>
      <c r="H44" s="41">
        <f>H42/H43</f>
        <v>0.5</v>
      </c>
      <c r="I44" s="42">
        <f>I42/I43</f>
        <v>0.70045174932718191</v>
      </c>
      <c r="J44" s="42">
        <f t="shared" ref="J44:K44" si="1">J42/J43</f>
        <v>6.1354863721408463E-2</v>
      </c>
      <c r="K44" s="42">
        <f t="shared" si="1"/>
        <v>4.0847056708300321E-2</v>
      </c>
    </row>
    <row r="46" spans="1:11" x14ac:dyDescent="0.25">
      <c r="A46" t="s">
        <v>34</v>
      </c>
    </row>
    <row r="47" spans="1:11" ht="15.75" thickBot="1" x14ac:dyDescent="0.3"/>
    <row r="48" spans="1:11" ht="15.75" thickBot="1" x14ac:dyDescent="0.3">
      <c r="B48" s="2" t="s">
        <v>35</v>
      </c>
      <c r="D48" s="34">
        <v>31640</v>
      </c>
    </row>
    <row r="49" spans="1:4" ht="15.75" thickBot="1" x14ac:dyDescent="0.3">
      <c r="B49" s="2" t="s">
        <v>36</v>
      </c>
      <c r="D49" s="35">
        <v>45110</v>
      </c>
    </row>
    <row r="50" spans="1:4" ht="15.75" thickBot="1" x14ac:dyDescent="0.3">
      <c r="B50" s="2" t="s">
        <v>37</v>
      </c>
      <c r="D50" s="35">
        <v>41616</v>
      </c>
    </row>
    <row r="53" spans="1:4" x14ac:dyDescent="0.25">
      <c r="A53" t="s">
        <v>40</v>
      </c>
    </row>
    <row r="56" spans="1:4" x14ac:dyDescent="0.25">
      <c r="B56" t="str">
        <f>B48</f>
        <v>Materialeinzelkosten</v>
      </c>
      <c r="D56" s="8">
        <f>D48</f>
        <v>31640</v>
      </c>
    </row>
    <row r="57" spans="1:4" x14ac:dyDescent="0.25">
      <c r="A57" s="36" t="s">
        <v>41</v>
      </c>
      <c r="B57" t="s">
        <v>42</v>
      </c>
      <c r="D57" s="8">
        <f>D56*F44</f>
        <v>7910</v>
      </c>
    </row>
    <row r="58" spans="1:4" x14ac:dyDescent="0.25">
      <c r="B58" t="str">
        <f>B49</f>
        <v>Fertigungseinzelkosten 1</v>
      </c>
      <c r="D58" s="8">
        <f>D49</f>
        <v>45110</v>
      </c>
    </row>
    <row r="59" spans="1:4" x14ac:dyDescent="0.25">
      <c r="A59" s="36" t="s">
        <v>43</v>
      </c>
      <c r="B59" t="s">
        <v>44</v>
      </c>
      <c r="D59" s="8">
        <f>D58*H44</f>
        <v>22555</v>
      </c>
    </row>
    <row r="60" spans="1:4" x14ac:dyDescent="0.25">
      <c r="B60" t="str">
        <f>B50</f>
        <v>Fertigungseinzelkosten 2</v>
      </c>
      <c r="D60" s="8">
        <f>D50</f>
        <v>41616</v>
      </c>
    </row>
    <row r="61" spans="1:4" x14ac:dyDescent="0.25">
      <c r="A61" s="37" t="s">
        <v>43</v>
      </c>
      <c r="B61" s="38" t="s">
        <v>45</v>
      </c>
      <c r="C61" s="38"/>
      <c r="D61" s="39">
        <f>D60*I44</f>
        <v>29150.000000000004</v>
      </c>
    </row>
    <row r="62" spans="1:4" x14ac:dyDescent="0.25">
      <c r="B62" s="40" t="s">
        <v>46</v>
      </c>
      <c r="D62" s="8">
        <f>SUM(D56:D61)</f>
        <v>177981</v>
      </c>
    </row>
  </sheetData>
  <mergeCells count="5">
    <mergeCell ref="B11:B12"/>
    <mergeCell ref="C11:C12"/>
    <mergeCell ref="D11:D12"/>
    <mergeCell ref="E11:E12"/>
    <mergeCell ref="F11:F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Aufg-5-13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Schulte</dc:creator>
  <cp:lastModifiedBy>Gerd Schulte</cp:lastModifiedBy>
  <dcterms:created xsi:type="dcterms:W3CDTF">2018-04-11T13:48:36Z</dcterms:created>
  <dcterms:modified xsi:type="dcterms:W3CDTF">2018-04-11T15:29:54Z</dcterms:modified>
</cp:coreProperties>
</file>